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955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I16" i="1"/>
  <c r="H16"/>
  <c r="H8"/>
  <c r="H7"/>
  <c r="M5"/>
  <c r="H5"/>
  <c r="N5" l="1"/>
  <c r="L6"/>
  <c r="L7" l="1"/>
  <c r="N6"/>
  <c r="M7"/>
  <c r="F36" l="1"/>
  <c r="F37"/>
  <c r="H31" s="1"/>
  <c r="H29" s="1"/>
  <c r="F18"/>
  <c r="H6" s="1"/>
  <c r="H4" s="1"/>
</calcChain>
</file>

<file path=xl/sharedStrings.xml><?xml version="1.0" encoding="utf-8"?>
<sst xmlns="http://schemas.openxmlformats.org/spreadsheetml/2006/main" count="68" uniqueCount="51">
  <si>
    <t>ΔΚ=Α*(σ*T2-T1)</t>
  </si>
  <si>
    <t>ΣΥΓΚΡΙΤΙΚΟΣ ΥΠΟΛΟΓΙΣΜΟΣ ΜΕΤΑΞΥ ΠΕΤΡΕΛΑΙΟ ΘΕΡΜΑΝΣΗΣ - ΠΕΛΛΕΤ</t>
  </si>
  <si>
    <t>ΜΕΤΑΤΡΟΠΕΣ ΜΟΝΑΔΩΝ</t>
  </si>
  <si>
    <t>ΔΚ</t>
  </si>
  <si>
    <t>Διαφορά Κόστους</t>
  </si>
  <si>
    <t>€</t>
  </si>
  <si>
    <t>MJ/kg</t>
  </si>
  <si>
    <t>Kcal/kg</t>
  </si>
  <si>
    <t>Watt/kg</t>
  </si>
  <si>
    <t>Α</t>
  </si>
  <si>
    <t xml:space="preserve">Ετήσια κατανάλωση πέλλετ  </t>
  </si>
  <si>
    <t>kg</t>
  </si>
  <si>
    <t>σ</t>
  </si>
  <si>
    <t>Σχετικός Συντελεστής απόδοσης καυσίμων (α2/α1)</t>
  </si>
  <si>
    <t>Τ1</t>
  </si>
  <si>
    <t xml:space="preserve">Τιμή πετρελαίου θέρμανσης  </t>
  </si>
  <si>
    <t>€/λιτρο</t>
  </si>
  <si>
    <t>Τ2</t>
  </si>
  <si>
    <t xml:space="preserve">Τιμή πέλλετ </t>
  </si>
  <si>
    <t>€/kg</t>
  </si>
  <si>
    <t>ΤΙΜΕΣ ΚΑΥΣΙΜΩΝ</t>
  </si>
  <si>
    <t>ΠΕΤΡΕΛΑΙΟ ΘΕΡΜΑΝΣΗΣ</t>
  </si>
  <si>
    <t>ΠΡΟΣΧΟΧΗ !!  Τιμές βάζουμε μόνο στα πράσινα κελιά</t>
  </si>
  <si>
    <t>ΠΕΛΛΕΤ</t>
  </si>
  <si>
    <t>ΧΑΡΑΚΤΗΡΙΣΤΙΚΑ ΚΑΥΣΙΜΩΝ</t>
  </si>
  <si>
    <t>kcal/kg</t>
  </si>
  <si>
    <t>kWh/kg</t>
  </si>
  <si>
    <t>kcal/λιτρο</t>
  </si>
  <si>
    <t>kWh/λιτρο</t>
  </si>
  <si>
    <t xml:space="preserve">Θερμογόνος δύναμη πετρελαίου : </t>
  </si>
  <si>
    <t xml:space="preserve">Πυκνότητα πετρελαίου: </t>
  </si>
  <si>
    <t xml:space="preserve">0,86 kg/λίτρο </t>
  </si>
  <si>
    <t xml:space="preserve">Θερμογόνος δύναμη πέλλετ (*) : </t>
  </si>
  <si>
    <t>(*)  Η τιμές αυτές ισχύουν για τα πιστοποιημένα πέλλετ schweighofer και Α1  της ALFA WOOD</t>
  </si>
  <si>
    <t>ΠΡΟΣΟΧΗ!!! Οι υπολογισμοί ισχύουν για μηχανήματα με ίδια ή παραπλήσια απόδοση</t>
  </si>
  <si>
    <t>ΣΥΓΚΡΙΤΙΚΟΣ ΥΠΟΛΟΓΙΣΜΟΣ ΜΕΤΑΞΥ ΔΙΑΦΟΡΕΤΙΚΩΝ ΠΕΛΛΕΤ</t>
  </si>
  <si>
    <t>Ετήσια κατανάλωση πέλλετ  Α</t>
  </si>
  <si>
    <t>Σχετικός Συντελεστής απόδοσης πέλλετ (α2/α1)</t>
  </si>
  <si>
    <t>Τιμή πέλλετ Β</t>
  </si>
  <si>
    <t>Τιμή πέλλετ Α</t>
  </si>
  <si>
    <t xml:space="preserve">Θερμογόνος δύναμη πέλλετ Α : </t>
  </si>
  <si>
    <t xml:space="preserve">Θερμογόνος δύναμη πέλλετ Β : </t>
  </si>
  <si>
    <t>Τύπος για όσους κοστολογούν τον κόπο τους</t>
  </si>
  <si>
    <t>ΔΚ=Α*(σ*T2-T1) -K(X+M+Γ)</t>
  </si>
  <si>
    <t>ΚΟΣΤΟΣ ΓΙΑ</t>
  </si>
  <si>
    <t>X</t>
  </si>
  <si>
    <t>Χαμαλίκι</t>
  </si>
  <si>
    <t>M</t>
  </si>
  <si>
    <t>Μαυρίλα</t>
  </si>
  <si>
    <t>Γ</t>
  </si>
  <si>
    <t>Γκρίνια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</si>
</sst>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0" fillId="4" borderId="1" xfId="0" applyNumberFormat="1" applyFill="1" applyBorder="1"/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3" fontId="0" fillId="5" borderId="1" xfId="0" applyNumberFormat="1" applyFill="1" applyBorder="1"/>
    <xf numFmtId="164" fontId="0" fillId="5" borderId="1" xfId="0" applyNumberFormat="1" applyFill="1" applyBorder="1"/>
    <xf numFmtId="164" fontId="1" fillId="3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0" fillId="6" borderId="1" xfId="0" applyNumberFormat="1" applyFill="1" applyBorder="1"/>
    <xf numFmtId="0" fontId="1" fillId="6" borderId="1" xfId="0" applyFont="1" applyFill="1" applyBorder="1" applyAlignment="1">
      <alignment horizontal="center" vertical="center"/>
    </xf>
    <xf numFmtId="1" fontId="0" fillId="6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/>
    <xf numFmtId="3" fontId="1" fillId="5" borderId="1" xfId="0" applyNumberFormat="1" applyFont="1" applyFill="1" applyBorder="1"/>
    <xf numFmtId="0" fontId="1" fillId="5" borderId="1" xfId="0" applyFont="1" applyFill="1" applyBorder="1"/>
    <xf numFmtId="164" fontId="1" fillId="5" borderId="1" xfId="0" applyNumberFormat="1" applyFont="1" applyFill="1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" fontId="1" fillId="5" borderId="1" xfId="0" applyNumberFormat="1" applyFont="1" applyFill="1" applyBorder="1"/>
    <xf numFmtId="0" fontId="1" fillId="7" borderId="2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left"/>
    </xf>
    <xf numFmtId="2" fontId="1" fillId="5" borderId="1" xfId="0" applyNumberFormat="1" applyFont="1" applyFill="1" applyBorder="1"/>
    <xf numFmtId="0" fontId="1" fillId="7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3" fontId="0" fillId="6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21</xdr:row>
      <xdr:rowOff>57150</xdr:rowOff>
    </xdr:from>
    <xdr:to>
      <xdr:col>11</xdr:col>
      <xdr:colOff>381000</xdr:colOff>
      <xdr:row>23</xdr:row>
      <xdr:rowOff>171450</xdr:rowOff>
    </xdr:to>
    <xdr:sp macro="" textlink="">
      <xdr:nvSpPr>
        <xdr:cNvPr id="2" name="1 - TextBox"/>
        <xdr:cNvSpPr txBox="1"/>
      </xdr:nvSpPr>
      <xdr:spPr>
        <a:xfrm>
          <a:off x="752475" y="4057650"/>
          <a:ext cx="6496050" cy="49530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l-GR" sz="1100" b="1"/>
            <a:t>Στο</a:t>
          </a:r>
          <a:r>
            <a:rPr lang="el-GR" sz="1100" b="1" baseline="0"/>
            <a:t> παραπάνω παράδειγμα βλέπουμε ότι για ετήσια κατανάλωση 3 τόνων πέλλετ με μέση τιμή 270 €/τόνο έχουμε οικονομικό όφελος 360 € σε σχέση με το πετρέλαιο θέρμανσης με μέση τιμή 0,8 €/λίτρο</a:t>
          </a:r>
          <a:endParaRPr lang="el-GR" sz="1100" b="1"/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11</xdr:col>
      <xdr:colOff>238125</xdr:colOff>
      <xdr:row>40</xdr:row>
      <xdr:rowOff>114300</xdr:rowOff>
    </xdr:to>
    <xdr:sp macro="" textlink="">
      <xdr:nvSpPr>
        <xdr:cNvPr id="3" name="2 - TextBox"/>
        <xdr:cNvSpPr txBox="1"/>
      </xdr:nvSpPr>
      <xdr:spPr>
        <a:xfrm>
          <a:off x="609600" y="7239000"/>
          <a:ext cx="6496050" cy="49530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l-GR" sz="1100" b="1"/>
            <a:t>Στο</a:t>
          </a:r>
          <a:r>
            <a:rPr lang="el-GR" sz="1100" b="1" baseline="0"/>
            <a:t> παραπάνω παράδειγμα βλέπουμε ότι για δύο  είδη πέλλετ με διαφορετική θερμική απόδοση και ίδια τιμή έχουμε οικονομικό επιβάρυνση 150 €  στο πέλλετ με τη χαμηλότερη απόδοση</a:t>
          </a:r>
          <a:endParaRPr lang="el-GR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50"/>
  <sheetViews>
    <sheetView tabSelected="1" topLeftCell="A31" workbookViewId="0">
      <selection activeCell="O24" sqref="O24"/>
    </sheetView>
  </sheetViews>
  <sheetFormatPr defaultRowHeight="15"/>
  <cols>
    <col min="5" max="5" width="13.140625" bestFit="1" customWidth="1"/>
    <col min="6" max="6" width="8.140625" bestFit="1" customWidth="1"/>
    <col min="8" max="8" width="10.5703125" bestFit="1" customWidth="1"/>
    <col min="9" max="9" width="10.7109375" bestFit="1" customWidth="1"/>
    <col min="10" max="10" width="5.5703125" customWidth="1"/>
  </cols>
  <sheetData>
    <row r="2" spans="2:18">
      <c r="B2" s="1" t="s">
        <v>0</v>
      </c>
      <c r="C2" s="1"/>
      <c r="D2" s="1"/>
      <c r="E2" s="1"/>
      <c r="F2" s="1"/>
      <c r="G2" s="1"/>
      <c r="H2" s="1"/>
      <c r="I2" s="1"/>
    </row>
    <row r="3" spans="2:18">
      <c r="B3" s="2" t="s">
        <v>1</v>
      </c>
      <c r="C3" s="2"/>
      <c r="D3" s="2"/>
      <c r="E3" s="2"/>
      <c r="F3" s="2"/>
      <c r="G3" s="2"/>
      <c r="H3" s="2"/>
      <c r="I3" s="2"/>
      <c r="L3" s="3" t="s">
        <v>2</v>
      </c>
      <c r="M3" s="3"/>
      <c r="N3" s="3"/>
    </row>
    <row r="4" spans="2:18">
      <c r="B4" s="4" t="s">
        <v>3</v>
      </c>
      <c r="C4" s="5" t="s">
        <v>4</v>
      </c>
      <c r="D4" s="5"/>
      <c r="E4" s="5"/>
      <c r="F4" s="5"/>
      <c r="G4" s="5"/>
      <c r="H4" s="6">
        <f>H5*(H6*H7-H8)</f>
        <v>360.73170731707313</v>
      </c>
      <c r="I4" s="4" t="s">
        <v>5</v>
      </c>
      <c r="L4" s="7" t="s">
        <v>6</v>
      </c>
      <c r="M4" s="7" t="s">
        <v>7</v>
      </c>
      <c r="N4" s="7" t="s">
        <v>8</v>
      </c>
    </row>
    <row r="5" spans="2:18">
      <c r="B5" s="4" t="s">
        <v>9</v>
      </c>
      <c r="C5" s="8" t="s">
        <v>10</v>
      </c>
      <c r="D5" s="8"/>
      <c r="E5" s="8"/>
      <c r="F5" s="8"/>
      <c r="G5" s="8"/>
      <c r="H5" s="9">
        <f>H13</f>
        <v>3000</v>
      </c>
      <c r="I5" s="4" t="s">
        <v>11</v>
      </c>
      <c r="L5" s="7">
        <v>1</v>
      </c>
      <c r="M5" s="7">
        <f>3941/16.5</f>
        <v>238.84848484848484</v>
      </c>
      <c r="N5" s="7">
        <f>M5/0.86</f>
        <v>277.73079633544751</v>
      </c>
    </row>
    <row r="6" spans="2:18">
      <c r="B6" s="4" t="s">
        <v>12</v>
      </c>
      <c r="C6" s="8" t="s">
        <v>13</v>
      </c>
      <c r="D6" s="8"/>
      <c r="E6" s="8"/>
      <c r="F6" s="8"/>
      <c r="G6" s="8"/>
      <c r="H6" s="10">
        <f>F18/H16</f>
        <v>0.48780487804878048</v>
      </c>
      <c r="I6" s="4"/>
      <c r="L6" s="7">
        <f>L5/M5</f>
        <v>4.1867546308043645E-3</v>
      </c>
      <c r="M6" s="7">
        <v>1</v>
      </c>
      <c r="N6" s="11">
        <f>N5/M5</f>
        <v>1.1627906976744187</v>
      </c>
    </row>
    <row r="7" spans="2:18">
      <c r="B7" s="4" t="s">
        <v>14</v>
      </c>
      <c r="C7" s="8" t="s">
        <v>15</v>
      </c>
      <c r="D7" s="8"/>
      <c r="E7" s="8"/>
      <c r="F7" s="8"/>
      <c r="G7" s="8"/>
      <c r="H7" s="10">
        <f>H11</f>
        <v>0.8</v>
      </c>
      <c r="I7" s="4" t="s">
        <v>16</v>
      </c>
      <c r="L7" s="7">
        <f>L5/N5</f>
        <v>3.6006089824917533E-3</v>
      </c>
      <c r="M7" s="11">
        <f>M5/N5</f>
        <v>0.86</v>
      </c>
      <c r="N7" s="7">
        <v>1</v>
      </c>
    </row>
    <row r="8" spans="2:18">
      <c r="B8" s="12" t="s">
        <v>17</v>
      </c>
      <c r="C8" s="8" t="s">
        <v>18</v>
      </c>
      <c r="D8" s="8"/>
      <c r="E8" s="8"/>
      <c r="F8" s="8"/>
      <c r="G8" s="8"/>
      <c r="H8" s="10">
        <f>H12</f>
        <v>0.27</v>
      </c>
      <c r="I8" s="4" t="s">
        <v>19</v>
      </c>
    </row>
    <row r="10" spans="2:18">
      <c r="B10" s="13" t="s">
        <v>20</v>
      </c>
      <c r="C10" s="13"/>
      <c r="D10" s="13"/>
      <c r="E10" s="13"/>
      <c r="F10" s="13"/>
      <c r="G10" s="13"/>
      <c r="H10" s="13"/>
      <c r="I10" s="13"/>
    </row>
    <row r="11" spans="2:18">
      <c r="B11" s="13" t="s">
        <v>21</v>
      </c>
      <c r="C11" s="13"/>
      <c r="D11" s="13"/>
      <c r="E11" s="13"/>
      <c r="F11" s="13"/>
      <c r="G11" s="13"/>
      <c r="H11" s="14">
        <v>0.8</v>
      </c>
      <c r="I11" s="4" t="s">
        <v>16</v>
      </c>
      <c r="K11" s="15" t="s">
        <v>22</v>
      </c>
      <c r="L11" s="15"/>
      <c r="M11" s="15"/>
      <c r="N11" s="15"/>
      <c r="O11" s="15"/>
      <c r="P11" s="15"/>
      <c r="Q11" s="15"/>
      <c r="R11" s="15"/>
    </row>
    <row r="12" spans="2:18">
      <c r="B12" s="13" t="s">
        <v>23</v>
      </c>
      <c r="C12" s="13"/>
      <c r="D12" s="13"/>
      <c r="E12" s="13"/>
      <c r="F12" s="13"/>
      <c r="G12" s="13"/>
      <c r="H12" s="14">
        <v>0.27</v>
      </c>
      <c r="I12" s="4" t="s">
        <v>19</v>
      </c>
      <c r="K12" s="15"/>
      <c r="L12" s="15"/>
      <c r="M12" s="15"/>
      <c r="N12" s="15"/>
      <c r="O12" s="15"/>
      <c r="P12" s="15"/>
      <c r="Q12" s="15"/>
      <c r="R12" s="15"/>
    </row>
    <row r="13" spans="2:18">
      <c r="B13" s="1" t="s">
        <v>10</v>
      </c>
      <c r="C13" s="1"/>
      <c r="D13" s="1"/>
      <c r="E13" s="1"/>
      <c r="F13" s="1"/>
      <c r="G13" s="1"/>
      <c r="H13" s="16">
        <v>3000</v>
      </c>
      <c r="I13" s="4" t="s">
        <v>11</v>
      </c>
      <c r="K13" s="15"/>
      <c r="L13" s="15"/>
      <c r="M13" s="15"/>
      <c r="N13" s="15"/>
      <c r="O13" s="15"/>
      <c r="P13" s="15"/>
      <c r="Q13" s="15"/>
      <c r="R13" s="15"/>
    </row>
    <row r="15" spans="2:18">
      <c r="B15" s="17" t="s">
        <v>24</v>
      </c>
      <c r="C15" s="18"/>
      <c r="D15" s="18"/>
      <c r="E15" s="19"/>
      <c r="F15" s="20" t="s">
        <v>25</v>
      </c>
      <c r="G15" s="20" t="s">
        <v>26</v>
      </c>
      <c r="H15" s="20" t="s">
        <v>27</v>
      </c>
      <c r="I15" s="20" t="s">
        <v>28</v>
      </c>
    </row>
    <row r="16" spans="2:18">
      <c r="B16" s="20" t="s">
        <v>29</v>
      </c>
      <c r="C16" s="20"/>
      <c r="D16" s="20"/>
      <c r="E16" s="20"/>
      <c r="F16" s="21">
        <v>10250</v>
      </c>
      <c r="G16" s="22">
        <v>11.92</v>
      </c>
      <c r="H16" s="21">
        <f>F16*0.86</f>
        <v>8815</v>
      </c>
      <c r="I16" s="23">
        <f>G16*0.86</f>
        <v>10.251199999999999</v>
      </c>
    </row>
    <row r="17" spans="2:20">
      <c r="B17" s="24" t="s">
        <v>30</v>
      </c>
      <c r="C17" s="25"/>
      <c r="D17" s="26"/>
      <c r="E17" s="20" t="s">
        <v>31</v>
      </c>
      <c r="F17" s="22"/>
      <c r="G17" s="22"/>
      <c r="H17" s="27"/>
      <c r="I17" s="22"/>
    </row>
    <row r="18" spans="2:20">
      <c r="B18" s="28" t="s">
        <v>32</v>
      </c>
      <c r="C18" s="29"/>
      <c r="D18" s="29"/>
      <c r="E18" s="30"/>
      <c r="F18" s="21">
        <f>G18/N6*1000</f>
        <v>4300</v>
      </c>
      <c r="G18" s="31">
        <v>5</v>
      </c>
      <c r="H18" s="22"/>
      <c r="I18" s="22"/>
      <c r="K18" s="32" t="s">
        <v>33</v>
      </c>
      <c r="L18" s="32"/>
      <c r="M18" s="32"/>
      <c r="N18" s="32"/>
      <c r="O18" s="32"/>
      <c r="P18" s="32"/>
      <c r="Q18" s="32"/>
      <c r="R18" s="32"/>
      <c r="S18" s="32"/>
      <c r="T18" s="32"/>
    </row>
    <row r="20" spans="2:20">
      <c r="B20" s="33" t="s">
        <v>34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3" spans="2:20">
      <c r="B23" s="34"/>
      <c r="C23" s="34"/>
      <c r="D23" s="34"/>
      <c r="E23" s="34"/>
      <c r="F23" s="34"/>
      <c r="G23" s="34"/>
      <c r="H23" s="34"/>
      <c r="I23" s="34"/>
      <c r="J23" s="34"/>
    </row>
    <row r="24" spans="2:20">
      <c r="B24" s="34"/>
      <c r="C24" s="34"/>
      <c r="D24" s="34"/>
      <c r="E24" s="34"/>
      <c r="F24" s="34"/>
      <c r="G24" s="34"/>
      <c r="H24" s="34"/>
      <c r="I24" s="34"/>
      <c r="J24" s="34"/>
    </row>
    <row r="25" spans="2:20">
      <c r="B25" s="34"/>
      <c r="C25" s="34"/>
      <c r="D25" s="34"/>
      <c r="E25" s="34"/>
      <c r="F25" s="34"/>
      <c r="G25" s="34"/>
      <c r="H25" s="34"/>
      <c r="I25" s="34"/>
      <c r="J25" s="34"/>
    </row>
    <row r="26" spans="2:20">
      <c r="B26" s="34"/>
      <c r="C26" s="34"/>
      <c r="D26" s="34"/>
      <c r="E26" s="34"/>
      <c r="F26" s="34"/>
      <c r="G26" s="34"/>
      <c r="H26" s="34"/>
      <c r="I26" s="34"/>
      <c r="J26" s="34"/>
    </row>
    <row r="28" spans="2:20">
      <c r="B28" s="35" t="s">
        <v>35</v>
      </c>
      <c r="C28" s="35"/>
      <c r="D28" s="35"/>
      <c r="E28" s="35"/>
      <c r="F28" s="35"/>
      <c r="G28" s="35"/>
      <c r="H28" s="35"/>
      <c r="I28" s="35"/>
    </row>
    <row r="29" spans="2:20">
      <c r="B29" s="4" t="s">
        <v>3</v>
      </c>
      <c r="C29" s="5" t="s">
        <v>4</v>
      </c>
      <c r="D29" s="5"/>
      <c r="E29" s="5"/>
      <c r="F29" s="5"/>
      <c r="G29" s="5"/>
      <c r="H29" s="6">
        <f>H30*(H31*H32-H33)</f>
        <v>-149.99999999999997</v>
      </c>
      <c r="I29" s="4" t="s">
        <v>5</v>
      </c>
    </row>
    <row r="30" spans="2:20">
      <c r="B30" s="4" t="s">
        <v>9</v>
      </c>
      <c r="C30" s="8" t="s">
        <v>36</v>
      </c>
      <c r="D30" s="8"/>
      <c r="E30" s="8"/>
      <c r="F30" s="8"/>
      <c r="G30" s="8"/>
      <c r="H30" s="36">
        <v>3000</v>
      </c>
      <c r="I30" s="4" t="s">
        <v>11</v>
      </c>
    </row>
    <row r="31" spans="2:20">
      <c r="B31" s="4" t="s">
        <v>12</v>
      </c>
      <c r="C31" s="8" t="s">
        <v>37</v>
      </c>
      <c r="D31" s="8"/>
      <c r="E31" s="8"/>
      <c r="F31" s="8"/>
      <c r="G31" s="8"/>
      <c r="H31" s="10">
        <f>F37/F36</f>
        <v>0.8</v>
      </c>
      <c r="I31" s="4"/>
    </row>
    <row r="32" spans="2:20">
      <c r="B32" s="4" t="s">
        <v>14</v>
      </c>
      <c r="C32" s="8" t="s">
        <v>38</v>
      </c>
      <c r="D32" s="8"/>
      <c r="E32" s="8"/>
      <c r="F32" s="8"/>
      <c r="G32" s="8"/>
      <c r="H32" s="14">
        <v>0.25</v>
      </c>
      <c r="I32" s="4" t="s">
        <v>19</v>
      </c>
    </row>
    <row r="33" spans="2:9">
      <c r="B33" s="12" t="s">
        <v>17</v>
      </c>
      <c r="C33" s="8" t="s">
        <v>39</v>
      </c>
      <c r="D33" s="8"/>
      <c r="E33" s="8"/>
      <c r="F33" s="8"/>
      <c r="G33" s="8"/>
      <c r="H33" s="14">
        <v>0.25</v>
      </c>
      <c r="I33" s="4" t="s">
        <v>19</v>
      </c>
    </row>
    <row r="35" spans="2:9">
      <c r="B35" s="17" t="s">
        <v>24</v>
      </c>
      <c r="C35" s="18"/>
      <c r="D35" s="18"/>
      <c r="E35" s="19"/>
      <c r="F35" s="20" t="s">
        <v>25</v>
      </c>
      <c r="G35" s="20" t="s">
        <v>26</v>
      </c>
    </row>
    <row r="36" spans="2:9">
      <c r="B36" s="28" t="s">
        <v>40</v>
      </c>
      <c r="C36" s="29"/>
      <c r="D36" s="29"/>
      <c r="E36" s="30"/>
      <c r="F36" s="21">
        <f>G36/N6*1000</f>
        <v>4300</v>
      </c>
      <c r="G36" s="31">
        <v>5</v>
      </c>
    </row>
    <row r="37" spans="2:9">
      <c r="B37" s="28" t="s">
        <v>41</v>
      </c>
      <c r="C37" s="29"/>
      <c r="D37" s="29"/>
      <c r="E37" s="30"/>
      <c r="F37" s="21">
        <f>G37/N6*1000</f>
        <v>3440</v>
      </c>
      <c r="G37" s="31">
        <v>4</v>
      </c>
    </row>
    <row r="45" spans="2:9">
      <c r="B45" s="17" t="s">
        <v>42</v>
      </c>
      <c r="C45" s="18"/>
      <c r="D45" s="18"/>
      <c r="E45" s="19"/>
    </row>
    <row r="46" spans="2:9">
      <c r="B46" s="1" t="s">
        <v>43</v>
      </c>
      <c r="C46" s="1"/>
      <c r="D46" s="1"/>
      <c r="E46" s="1"/>
    </row>
    <row r="47" spans="2:9">
      <c r="B47" s="17" t="s">
        <v>44</v>
      </c>
      <c r="C47" s="18"/>
      <c r="D47" s="18"/>
      <c r="E47" s="19"/>
    </row>
    <row r="48" spans="2:9">
      <c r="B48" s="4" t="s">
        <v>45</v>
      </c>
      <c r="C48" s="37" t="s">
        <v>46</v>
      </c>
      <c r="D48" s="38"/>
      <c r="E48" s="39"/>
    </row>
    <row r="49" spans="2:5">
      <c r="B49" s="4" t="s">
        <v>47</v>
      </c>
      <c r="C49" s="37" t="s">
        <v>48</v>
      </c>
      <c r="D49" s="38"/>
      <c r="E49" s="39"/>
    </row>
    <row r="50" spans="2:5">
      <c r="B50" s="4" t="s">
        <v>49</v>
      </c>
      <c r="C50" s="37" t="s">
        <v>50</v>
      </c>
      <c r="D50" s="38"/>
      <c r="E50" s="39"/>
    </row>
  </sheetData>
  <mergeCells count="33">
    <mergeCell ref="C49:E49"/>
    <mergeCell ref="C50:E50"/>
    <mergeCell ref="B36:E36"/>
    <mergeCell ref="B37:E37"/>
    <mergeCell ref="B45:E45"/>
    <mergeCell ref="B46:E46"/>
    <mergeCell ref="B47:E47"/>
    <mergeCell ref="C48:E48"/>
    <mergeCell ref="C29:G29"/>
    <mergeCell ref="C30:G30"/>
    <mergeCell ref="C31:G31"/>
    <mergeCell ref="C32:G32"/>
    <mergeCell ref="C33:G33"/>
    <mergeCell ref="B35:E35"/>
    <mergeCell ref="B15:E15"/>
    <mergeCell ref="B17:D17"/>
    <mergeCell ref="B18:E18"/>
    <mergeCell ref="K18:T18"/>
    <mergeCell ref="B20:T20"/>
    <mergeCell ref="B28:I28"/>
    <mergeCell ref="C7:G7"/>
    <mergeCell ref="C8:G8"/>
    <mergeCell ref="B10:I10"/>
    <mergeCell ref="B11:G11"/>
    <mergeCell ref="K11:R13"/>
    <mergeCell ref="B12:G12"/>
    <mergeCell ref="B13:G13"/>
    <mergeCell ref="B2:I2"/>
    <mergeCell ref="B3:I3"/>
    <mergeCell ref="L3:N3"/>
    <mergeCell ref="C4:G4"/>
    <mergeCell ref="C5:G5"/>
    <mergeCell ref="C6:G6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2015-11-03T16:05:41Z</dcterms:modified>
</cp:coreProperties>
</file>